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7\Cuarto trimestre\Cuadros Excel Impresión (Valores)\"/>
    </mc:Choice>
  </mc:AlternateContent>
  <bookViews>
    <workbookView xWindow="0" yWindow="0" windowWidth="20415" windowHeight="8310" tabRatio="878"/>
  </bookViews>
  <sheets>
    <sheet name="Cuadro 10 RCN" sheetId="34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10 RCN'!$A$1:$D$107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  <definedName name="_xlnm.Print_Titles" localSheetId="0">'Cuadro 10 RCN'!$1:$11</definedName>
  </definedNames>
  <calcPr calcId="152511"/>
  <fileRecoveryPr autoRecover="0"/>
</workbook>
</file>

<file path=xl/calcChain.xml><?xml version="1.0" encoding="utf-8"?>
<calcChain xmlns="http://schemas.openxmlformats.org/spreadsheetml/2006/main">
  <c r="C96" i="34" l="1"/>
  <c r="B96" i="34"/>
  <c r="B90" i="34" s="1"/>
  <c r="C91" i="34"/>
  <c r="B91" i="34"/>
  <c r="C90" i="34"/>
  <c r="C87" i="34"/>
  <c r="B87" i="34"/>
  <c r="C83" i="34"/>
  <c r="B83" i="34"/>
  <c r="C79" i="34"/>
  <c r="B79" i="34"/>
  <c r="C78" i="34"/>
  <c r="C77" i="34" s="1"/>
  <c r="C75" i="34" s="1"/>
  <c r="B78" i="34"/>
  <c r="B77" i="34" s="1"/>
  <c r="B75" i="34" s="1"/>
  <c r="C70" i="34"/>
  <c r="B70" i="34"/>
  <c r="C66" i="34"/>
  <c r="C64" i="34" s="1"/>
  <c r="B66" i="34"/>
  <c r="B64" i="34" s="1"/>
  <c r="C60" i="34"/>
  <c r="C58" i="34" s="1"/>
  <c r="B60" i="34"/>
  <c r="B58" i="34" s="1"/>
  <c r="C45" i="34"/>
  <c r="B45" i="34"/>
  <c r="C33" i="34"/>
  <c r="C32" i="34" s="1"/>
  <c r="B33" i="34"/>
  <c r="B19" i="34" s="1"/>
  <c r="C27" i="34"/>
  <c r="C20" i="34" s="1"/>
  <c r="C17" i="34" s="1"/>
  <c r="C14" i="34" s="1"/>
  <c r="B27" i="34"/>
  <c r="B20" i="34" s="1"/>
  <c r="B17" i="34" s="1"/>
  <c r="B14" i="34" s="1"/>
  <c r="C22" i="34"/>
  <c r="B22" i="34"/>
  <c r="C21" i="34"/>
  <c r="B21" i="34"/>
  <c r="B18" i="34" l="1"/>
  <c r="B16" i="34"/>
  <c r="B57" i="34"/>
  <c r="C57" i="34"/>
  <c r="B32" i="34"/>
  <c r="C19" i="34"/>
  <c r="C18" i="34" l="1"/>
  <c r="C16" i="34"/>
  <c r="B15" i="34"/>
  <c r="B13" i="34"/>
  <c r="B12" i="34" s="1"/>
  <c r="B102" i="34" s="1"/>
  <c r="C15" i="34" l="1"/>
  <c r="C13" i="34"/>
  <c r="C12" i="34" s="1"/>
  <c r="C102" i="34" s="1"/>
  <c r="D81" i="34" l="1"/>
  <c r="D49" i="34"/>
  <c r="D37" i="34"/>
  <c r="D29" i="34"/>
  <c r="D24" i="34"/>
  <c r="D68" i="34" l="1"/>
  <c r="D72" i="34"/>
  <c r="D74" i="34"/>
  <c r="D86" i="34"/>
  <c r="D94" i="34"/>
  <c r="D26" i="34"/>
  <c r="D44" i="34"/>
  <c r="D40" i="34"/>
  <c r="D36" i="34"/>
  <c r="D62" i="34"/>
  <c r="D71" i="34"/>
  <c r="D85" i="34"/>
  <c r="D89" i="34"/>
  <c r="D95" i="34"/>
  <c r="D93" i="34"/>
  <c r="D100" i="34"/>
  <c r="D98" i="34"/>
  <c r="D42" i="34"/>
  <c r="D38" i="34"/>
  <c r="D46" i="34"/>
  <c r="D53" i="34"/>
  <c r="D23" i="34"/>
  <c r="D34" i="34"/>
  <c r="D43" i="34"/>
  <c r="D41" i="34"/>
  <c r="D39" i="34"/>
  <c r="D56" i="34"/>
  <c r="D54" i="34"/>
  <c r="D52" i="34"/>
  <c r="D50" i="34"/>
  <c r="D48" i="34"/>
  <c r="D59" i="34"/>
  <c r="D63" i="34"/>
  <c r="D28" i="34"/>
  <c r="D65" i="34"/>
  <c r="D73" i="34"/>
  <c r="D76" i="34"/>
  <c r="D84" i="34"/>
  <c r="D31" i="34"/>
  <c r="D55" i="34"/>
  <c r="D51" i="34"/>
  <c r="D47" i="34"/>
  <c r="D61" i="34"/>
  <c r="D67" i="34"/>
  <c r="D80" i="34"/>
  <c r="D88" i="34"/>
  <c r="D92" i="34"/>
  <c r="D97" i="34"/>
  <c r="D101" i="34"/>
  <c r="D30" i="34"/>
  <c r="D82" i="34"/>
  <c r="D35" i="34"/>
  <c r="D99" i="34"/>
  <c r="D70" i="34"/>
  <c r="D45" i="34"/>
  <c r="D87" i="34"/>
  <c r="D25" i="34"/>
  <c r="D27" i="34" l="1"/>
  <c r="D79" i="34"/>
  <c r="D83" i="34"/>
  <c r="D33" i="34"/>
  <c r="D32" i="34"/>
  <c r="D91" i="34"/>
  <c r="D96" i="34"/>
  <c r="D60" i="34"/>
  <c r="D22" i="34"/>
  <c r="D20" i="34" l="1"/>
  <c r="D90" i="34"/>
  <c r="D21" i="34"/>
  <c r="D19" i="34"/>
  <c r="D78" i="34"/>
  <c r="D18" i="34"/>
  <c r="D58" i="34"/>
  <c r="D75" i="34"/>
  <c r="D77" i="34"/>
  <c r="D16" i="34" l="1"/>
  <c r="D13" i="34" l="1"/>
  <c r="D69" i="34" l="1"/>
  <c r="D66" i="34" l="1"/>
  <c r="D57" i="34" l="1"/>
  <c r="D64" i="34"/>
  <c r="D15" i="34" l="1"/>
  <c r="D17" i="34"/>
  <c r="D14" i="34" l="1"/>
  <c r="D102" i="34" l="1"/>
  <c r="D12" i="34"/>
</calcChain>
</file>

<file path=xl/sharedStrings.xml><?xml version="1.0" encoding="utf-8"?>
<sst xmlns="http://schemas.openxmlformats.org/spreadsheetml/2006/main" count="105" uniqueCount="84">
  <si>
    <t>Partida</t>
  </si>
  <si>
    <t>(en millones de balboas)</t>
  </si>
  <si>
    <t>2017 (E)</t>
  </si>
  <si>
    <t>2016 (P)</t>
  </si>
  <si>
    <t xml:space="preserve"> I.   Cuenta corriente</t>
  </si>
  <si>
    <t xml:space="preserve">      Exportación de bienes, servicios y renta</t>
  </si>
  <si>
    <t xml:space="preserve">      Importación de bienes, servicios y renta</t>
  </si>
  <si>
    <t xml:space="preserve">                2.  Bienes para transformación</t>
  </si>
  <si>
    <t xml:space="preserve">                3.  Reparaciones de bienes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</si>
  <si>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</si>
  <si>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</si>
  <si>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</si>
  <si>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</si>
  <si>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</si>
  <si>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</si>
  <si>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</si>
  <si>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</si>
  <si>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</si>
  <si>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</si>
  <si>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</si>
  <si>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</si>
  <si>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</si>
  <si>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</si>
  <si>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</si>
  <si>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</si>
  <si>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</si>
  <si>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</si>
  <si>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</si>
  <si>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</si>
  <si>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</si>
  <si>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</si>
  <si>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</si>
  <si>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</si>
  <si>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</si>
  <si>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</si>
  <si>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</si>
  <si>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</si>
  <si>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</si>
  <si>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</si>
  <si>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</si>
  <si>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</si>
  <si>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</si>
  <si>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</si>
  <si>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</si>
  <si>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</si>
  <si>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</si>
  <si>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</si>
  <si>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</si>
  <si>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</si>
  <si>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</si>
  <si>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</si>
  <si>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</si>
  <si>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</si>
  <si>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</si>
  <si>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</si>
  <si>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 xml:space="preserve">              11.  Servicios del gobierno, n.i.o.p.</t>
  </si>
  <si>
    <t xml:space="preserve"> II.   Cuenta de capital y financiera</t>
  </si>
  <si>
    <t>III.    Errores y omisiones netos</t>
  </si>
  <si>
    <t xml:space="preserve">                Bienes (crédito)</t>
  </si>
  <si>
    <t xml:space="preserve">                Bienes (débito)</t>
  </si>
  <si>
    <t xml:space="preserve">                Servicios (crédito)</t>
  </si>
  <si>
    <t xml:space="preserve">                Servicios (débito)</t>
  </si>
  <si>
    <t xml:space="preserve">                Renta (crédito)</t>
  </si>
  <si>
    <t xml:space="preserve">                Renta (débito)</t>
  </si>
  <si>
    <t xml:space="preserve">Variación porcentual                                                                                                                   </t>
  </si>
  <si>
    <t>Cuadro 10. RESUMEN DE LOS COMPONENTES NORMALIZADOS DE LA BALANZA DE PAGOS</t>
  </si>
  <si>
    <t xml:space="preserve">                4.  Bienes adquiridos en puertos por medios de transporte</t>
  </si>
  <si>
    <t>CONTRALORÍA GENERAL DE LA REPÚBLICA - INSTITUTO NACIONAL DE ESTADÍSTICA Y CENSO</t>
  </si>
  <si>
    <t>(P) Cifras preliminares.</t>
  </si>
  <si>
    <t>(E) Cifras estimadas.</t>
  </si>
  <si>
    <t>0.0 Cantidad nula o cero.</t>
  </si>
  <si>
    <t>DE PANAMÁ, SEGÚN PARTIDA: AÑOS 2016-17 Y VARIACIÓN PORCENTUAL</t>
  </si>
  <si>
    <t>normalizados</t>
  </si>
  <si>
    <t>Resumen de los componentes</t>
  </si>
  <si>
    <t xml:space="preserve">      Importación de bienes, servicios, renta y transferencias corrientes</t>
  </si>
  <si>
    <t xml:space="preserve">      Exportación de bienes y servicios</t>
  </si>
  <si>
    <t xml:space="preserve">      Importación de bienes y servicios</t>
  </si>
  <si>
    <t xml:space="preserve">      Bienes, servicios y renta (netos)</t>
  </si>
  <si>
    <t xml:space="preserve">      Bienes y servicios (netos)</t>
  </si>
  <si>
    <t xml:space="preserve">      Exportación de bienes, servicios, renta y tranferencias corrientes</t>
  </si>
  <si>
    <t xml:space="preserve">      A.  Bienes (netos)</t>
  </si>
  <si>
    <t xml:space="preserve">                1.  Mercancías  generales</t>
  </si>
  <si>
    <t xml:space="preserve">      B.  Servicios (netos)</t>
  </si>
  <si>
    <t xml:space="preserve">      C.  Renta (neta)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</si>
</sst>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8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1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F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7" applyNumberFormat="0" applyAlignment="0" applyProtection="0"/>
    <xf numFmtId="0" fontId="11" fillId="8" borderId="8" applyNumberFormat="0" applyAlignment="0" applyProtection="0"/>
    <xf numFmtId="0" fontId="12" fillId="8" borderId="7" applyNumberFormat="0" applyAlignment="0" applyProtection="0"/>
    <xf numFmtId="0" fontId="13" fillId="0" borderId="9" applyNumberFormat="0" applyFill="0" applyAlignment="0" applyProtection="0"/>
    <xf numFmtId="0" fontId="14" fillId="9" borderId="10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8" fillId="34" borderId="0" applyNumberFormat="0" applyBorder="0" applyAlignment="0" applyProtection="0"/>
    <xf numFmtId="0" fontId="1" fillId="0" borderId="0"/>
    <xf numFmtId="0" fontId="19" fillId="10" borderId="11" applyNumberFormat="0" applyFont="0" applyAlignment="0" applyProtection="0"/>
  </cellStyleXfs>
  <cellXfs count="48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Border="1"/>
    <xf numFmtId="164" fontId="2" fillId="2" borderId="2" xfId="0" applyNumberFormat="1" applyFont="1" applyFill="1" applyBorder="1"/>
    <xf numFmtId="164" fontId="2" fillId="3" borderId="2" xfId="0" applyNumberFormat="1" applyFont="1" applyFill="1" applyBorder="1" applyAlignment="1" applyProtection="1">
      <alignment horizontal="right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 applyAlignment="1">
      <alignment vertical="center" wrapText="1"/>
    </xf>
    <xf numFmtId="0" fontId="20" fillId="0" borderId="0" xfId="0" applyFont="1" applyBorder="1" applyAlignment="1"/>
    <xf numFmtId="164" fontId="2" fillId="2" borderId="15" xfId="0" applyNumberFormat="1" applyFont="1" applyFill="1" applyBorder="1" applyAlignment="1" applyProtection="1">
      <alignment horizontal="left"/>
    </xf>
    <xf numFmtId="164" fontId="2" fillId="2" borderId="1" xfId="0" applyNumberFormat="1" applyFont="1" applyFill="1" applyBorder="1"/>
    <xf numFmtId="164" fontId="2" fillId="2" borderId="3" xfId="0" applyNumberFormat="1" applyFont="1" applyFill="1" applyBorder="1"/>
    <xf numFmtId="164" fontId="22" fillId="35" borderId="14" xfId="0" applyNumberFormat="1" applyFont="1" applyFill="1" applyBorder="1" applyAlignment="1">
      <alignment horizontal="center" vertical="center"/>
    </xf>
    <xf numFmtId="164" fontId="22" fillId="35" borderId="16" xfId="0" applyNumberFormat="1" applyFont="1" applyFill="1" applyBorder="1" applyAlignment="1">
      <alignment vertical="center"/>
    </xf>
    <xf numFmtId="164" fontId="22" fillId="35" borderId="14" xfId="0" applyNumberFormat="1" applyFont="1" applyFill="1" applyBorder="1" applyAlignment="1">
      <alignment vertical="center"/>
    </xf>
    <xf numFmtId="164" fontId="22" fillId="35" borderId="15" xfId="0" applyNumberFormat="1" applyFont="1" applyFill="1" applyBorder="1" applyAlignment="1">
      <alignment vertical="center"/>
    </xf>
    <xf numFmtId="0" fontId="22" fillId="2" borderId="14" xfId="0" applyNumberFormat="1" applyFont="1" applyFill="1" applyBorder="1" applyAlignment="1" applyProtection="1">
      <alignment horizontal="left"/>
    </xf>
    <xf numFmtId="164" fontId="22" fillId="3" borderId="2" xfId="0" applyNumberFormat="1" applyFont="1" applyFill="1" applyBorder="1" applyAlignment="1" applyProtection="1">
      <alignment horizontal="right"/>
    </xf>
    <xf numFmtId="164" fontId="25" fillId="3" borderId="2" xfId="0" applyNumberFormat="1" applyFont="1" applyFill="1" applyBorder="1" applyAlignment="1" applyProtection="1">
      <alignment horizontal="right"/>
    </xf>
    <xf numFmtId="0" fontId="24" fillId="2" borderId="14" xfId="0" applyNumberFormat="1" applyFont="1" applyFill="1" applyBorder="1" applyAlignment="1" applyProtection="1">
      <alignment horizontal="left"/>
    </xf>
    <xf numFmtId="0" fontId="26" fillId="2" borderId="14" xfId="0" applyNumberFormat="1" applyFont="1" applyFill="1" applyBorder="1" applyAlignment="1" applyProtection="1">
      <alignment horizontal="left"/>
    </xf>
    <xf numFmtId="0" fontId="2" fillId="2" borderId="14" xfId="0" applyNumberFormat="1" applyFont="1" applyFill="1" applyBorder="1" applyAlignment="1" applyProtection="1">
      <alignment horizontal="left"/>
    </xf>
    <xf numFmtId="0" fontId="2" fillId="2" borderId="14" xfId="0" quotePrefix="1" applyNumberFormat="1" applyFont="1" applyFill="1" applyBorder="1" applyAlignment="1" applyProtection="1">
      <alignment horizontal="left"/>
    </xf>
    <xf numFmtId="0" fontId="27" fillId="2" borderId="14" xfId="0" applyNumberFormat="1" applyFont="1" applyFill="1" applyBorder="1" applyAlignment="1" applyProtection="1">
      <alignment horizontal="left"/>
    </xf>
    <xf numFmtId="164" fontId="27" fillId="3" borderId="2" xfId="0" applyNumberFormat="1" applyFont="1" applyFill="1" applyBorder="1" applyAlignment="1" applyProtection="1">
      <alignment horizontal="right"/>
    </xf>
    <xf numFmtId="164" fontId="27" fillId="3" borderId="13" xfId="0" applyNumberFormat="1" applyFont="1" applyFill="1" applyBorder="1" applyAlignment="1" applyProtection="1">
      <alignment horizontal="right"/>
    </xf>
    <xf numFmtId="164" fontId="24" fillId="3" borderId="2" xfId="0" applyNumberFormat="1" applyFont="1" applyFill="1" applyBorder="1" applyAlignment="1" applyProtection="1">
      <alignment horizontal="right"/>
    </xf>
    <xf numFmtId="164" fontId="24" fillId="3" borderId="13" xfId="0" applyNumberFormat="1" applyFont="1" applyFill="1" applyBorder="1" applyAlignment="1" applyProtection="1">
      <alignment horizontal="right"/>
    </xf>
    <xf numFmtId="164" fontId="22" fillId="3" borderId="13" xfId="0" applyNumberFormat="1" applyFont="1" applyFill="1" applyBorder="1" applyAlignment="1" applyProtection="1">
      <alignment horizontal="right"/>
    </xf>
    <xf numFmtId="164" fontId="26" fillId="3" borderId="2" xfId="0" applyNumberFormat="1" applyFont="1" applyFill="1" applyBorder="1" applyAlignment="1" applyProtection="1">
      <alignment horizontal="right"/>
    </xf>
    <xf numFmtId="164" fontId="26" fillId="3" borderId="13" xfId="0" applyNumberFormat="1" applyFont="1" applyFill="1" applyBorder="1" applyAlignment="1" applyProtection="1">
      <alignment horizontal="right"/>
    </xf>
    <xf numFmtId="164" fontId="2" fillId="3" borderId="13" xfId="0" applyNumberFormat="1" applyFont="1" applyFill="1" applyBorder="1" applyAlignment="1" applyProtection="1">
      <alignment horizontal="right"/>
    </xf>
    <xf numFmtId="164" fontId="25" fillId="3" borderId="13" xfId="0" applyNumberFormat="1" applyFont="1" applyFill="1" applyBorder="1" applyAlignment="1" applyProtection="1">
      <alignment horizontal="right"/>
    </xf>
    <xf numFmtId="0" fontId="21" fillId="0" borderId="0" xfId="0" applyFont="1" applyBorder="1" applyAlignment="1">
      <alignment horizontal="center"/>
    </xf>
    <xf numFmtId="164" fontId="22" fillId="35" borderId="4" xfId="0" applyNumberFormat="1" applyFont="1" applyFill="1" applyBorder="1" applyAlignment="1">
      <alignment horizontal="center" vertical="center"/>
    </xf>
    <xf numFmtId="164" fontId="22" fillId="35" borderId="16" xfId="0" applyNumberFormat="1" applyFont="1" applyFill="1" applyBorder="1" applyAlignment="1">
      <alignment horizontal="center" vertical="center"/>
    </xf>
    <xf numFmtId="164" fontId="22" fillId="35" borderId="13" xfId="0" applyNumberFormat="1" applyFont="1" applyFill="1" applyBorder="1" applyAlignment="1">
      <alignment horizontal="center" vertical="center"/>
    </xf>
    <xf numFmtId="164" fontId="22" fillId="35" borderId="14" xfId="0" applyNumberFormat="1" applyFont="1" applyFill="1" applyBorder="1" applyAlignment="1">
      <alignment horizontal="center" vertical="center"/>
    </xf>
    <xf numFmtId="164" fontId="22" fillId="35" borderId="17" xfId="0" applyNumberFormat="1" applyFont="1" applyFill="1" applyBorder="1" applyAlignment="1">
      <alignment horizontal="center" vertical="center"/>
    </xf>
    <xf numFmtId="164" fontId="22" fillId="35" borderId="1" xfId="0" applyNumberFormat="1" applyFont="1" applyFill="1" applyBorder="1" applyAlignment="1">
      <alignment horizontal="center" vertical="center"/>
    </xf>
    <xf numFmtId="1" fontId="23" fillId="35" borderId="17" xfId="0" applyNumberFormat="1" applyFont="1" applyFill="1" applyBorder="1" applyAlignment="1" applyProtection="1">
      <alignment horizontal="center" vertical="center"/>
    </xf>
    <xf numFmtId="1" fontId="23" fillId="35" borderId="1" xfId="0" applyNumberFormat="1" applyFont="1" applyFill="1" applyBorder="1" applyAlignment="1" applyProtection="1">
      <alignment horizontal="center" vertical="center"/>
    </xf>
    <xf numFmtId="1" fontId="23" fillId="35" borderId="4" xfId="0" applyNumberFormat="1" applyFont="1" applyFill="1" applyBorder="1" applyAlignment="1" applyProtection="1">
      <alignment horizontal="center" vertical="center"/>
    </xf>
    <xf numFmtId="1" fontId="23" fillId="35" borderId="3" xfId="0" applyNumberFormat="1" applyFont="1" applyFill="1" applyBorder="1" applyAlignment="1" applyProtection="1">
      <alignment horizontal="center" vertical="center"/>
    </xf>
    <xf numFmtId="164" fontId="22" fillId="35" borderId="3" xfId="0" applyNumberFormat="1" applyFont="1" applyFill="1" applyBorder="1" applyAlignment="1">
      <alignment horizontal="center" vertical="center"/>
    </xf>
    <xf numFmtId="164" fontId="22" fillId="35" borderId="15" xfId="0" applyNumberFormat="1" applyFont="1" applyFill="1" applyBorder="1" applyAlignment="1">
      <alignment horizontal="center" vertical="center"/>
    </xf>
    <xf numFmtId="164" fontId="22" fillId="35" borderId="4" xfId="0" applyNumberFormat="1" applyFont="1" applyFill="1" applyBorder="1" applyAlignment="1" applyProtection="1">
      <alignment horizontal="center" vertical="center" wrapText="1"/>
    </xf>
    <xf numFmtId="164" fontId="22" fillId="35" borderId="13" xfId="0" applyNumberFormat="1" applyFont="1" applyFill="1" applyBorder="1" applyAlignment="1" applyProtection="1">
      <alignment horizontal="center" vertical="center" wrapText="1"/>
    </xf>
    <xf numFmtId="164" fontId="22" fillId="35" borderId="3" xfId="0" applyNumberFormat="1" applyFont="1" applyFill="1" applyBorder="1" applyAlignment="1" applyProtection="1">
      <alignment horizontal="center" vertical="center" wrapText="1"/>
    </xf>
  </cellXfs>
  <cellStyles count="43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1"/>
    <cellStyle name="Normal 3" xfId="1"/>
    <cellStyle name="Notas 2" xfId="42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2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showGridLines="0" tabSelected="1" zoomScaleNormal="100" workbookViewId="0">
      <selection sqref="A1:D1"/>
    </sheetView>
  </sheetViews>
  <sheetFormatPr baseColWidth="10" defaultRowHeight="12.75" customHeight="1" x14ac:dyDescent="0.2"/>
  <cols>
    <col min="1" max="1" width="65.7109375" style="2" customWidth="1"/>
    <col min="2" max="4" width="17.28515625" style="1" customWidth="1"/>
    <col min="5" max="16384" width="11.42578125" style="1"/>
  </cols>
  <sheetData>
    <row r="1" spans="1:4" ht="16.5" customHeight="1" x14ac:dyDescent="0.25">
      <c r="A1" s="32" t="s">
        <v>67</v>
      </c>
      <c r="B1" s="32"/>
      <c r="C1" s="32"/>
      <c r="D1" s="32"/>
    </row>
    <row r="2" spans="1:4" ht="7.5" customHeight="1" x14ac:dyDescent="0.2">
      <c r="A2" s="7"/>
      <c r="B2" s="7"/>
      <c r="C2" s="7"/>
      <c r="D2" s="7"/>
    </row>
    <row r="3" spans="1:4" ht="16.5" customHeight="1" x14ac:dyDescent="0.25">
      <c r="A3" s="32" t="s">
        <v>65</v>
      </c>
      <c r="B3" s="32"/>
      <c r="C3" s="32"/>
      <c r="D3" s="32"/>
    </row>
    <row r="4" spans="1:4" ht="16.5" customHeight="1" x14ac:dyDescent="0.25">
      <c r="A4" s="32" t="s">
        <v>71</v>
      </c>
      <c r="B4" s="32"/>
      <c r="C4" s="32"/>
      <c r="D4" s="32"/>
    </row>
    <row r="5" spans="1:4" ht="12.75" customHeight="1" x14ac:dyDescent="0.2">
      <c r="A5" s="7"/>
      <c r="B5" s="7"/>
      <c r="C5" s="7"/>
      <c r="D5" s="7"/>
    </row>
    <row r="6" spans="1:4" ht="15" customHeight="1" x14ac:dyDescent="0.2">
      <c r="A6" s="12"/>
      <c r="B6" s="33" t="s">
        <v>73</v>
      </c>
      <c r="C6" s="34"/>
      <c r="D6" s="45" t="s">
        <v>64</v>
      </c>
    </row>
    <row r="7" spans="1:4" ht="15" customHeight="1" x14ac:dyDescent="0.2">
      <c r="A7" s="13"/>
      <c r="B7" s="35" t="s">
        <v>72</v>
      </c>
      <c r="C7" s="36"/>
      <c r="D7" s="46"/>
    </row>
    <row r="8" spans="1:4" ht="15.75" customHeight="1" x14ac:dyDescent="0.2">
      <c r="A8" s="11" t="s">
        <v>0</v>
      </c>
      <c r="B8" s="43" t="s">
        <v>1</v>
      </c>
      <c r="C8" s="44"/>
      <c r="D8" s="47"/>
    </row>
    <row r="9" spans="1:4" ht="15" customHeight="1" x14ac:dyDescent="0.2">
      <c r="A9" s="13"/>
      <c r="B9" s="37" t="s">
        <v>3</v>
      </c>
      <c r="C9" s="39" t="s">
        <v>2</v>
      </c>
      <c r="D9" s="41" t="s">
        <v>2</v>
      </c>
    </row>
    <row r="10" spans="1:4" ht="15.75" customHeight="1" x14ac:dyDescent="0.2">
      <c r="A10" s="14"/>
      <c r="B10" s="38"/>
      <c r="C10" s="40"/>
      <c r="D10" s="42"/>
    </row>
    <row r="11" spans="1:4" ht="6" customHeight="1" x14ac:dyDescent="0.2">
      <c r="A11" s="6"/>
      <c r="B11" s="3"/>
      <c r="C11" s="5"/>
      <c r="D11" s="5"/>
    </row>
    <row r="12" spans="1:4" ht="15" customHeight="1" x14ac:dyDescent="0.25">
      <c r="A12" s="22" t="s">
        <v>4</v>
      </c>
      <c r="B12" s="23">
        <f>B13+B14</f>
        <v>-3160.0999999999913</v>
      </c>
      <c r="C12" s="23">
        <f>C13+C14</f>
        <v>-3035.8999999999978</v>
      </c>
      <c r="D12" s="24">
        <f>IF(B12=0,0,+C12/B12*100-100)</f>
        <v>-3.930255371665254</v>
      </c>
    </row>
    <row r="13" spans="1:4" ht="15" customHeight="1" x14ac:dyDescent="0.2">
      <c r="A13" s="18" t="s">
        <v>79</v>
      </c>
      <c r="B13" s="25">
        <f>B16+B71</f>
        <v>29313.900000000005</v>
      </c>
      <c r="C13" s="25">
        <f>C16+C71</f>
        <v>31273.899999999998</v>
      </c>
      <c r="D13" s="26">
        <f t="shared" ref="D13:D76" si="0">IF(B13=0,0,+C13/B13*100-100)</f>
        <v>6.6862478209995544</v>
      </c>
    </row>
    <row r="14" spans="1:4" ht="15" customHeight="1" x14ac:dyDescent="0.2">
      <c r="A14" s="18" t="s">
        <v>74</v>
      </c>
      <c r="B14" s="25">
        <f>B17+B72</f>
        <v>-32473.999999999996</v>
      </c>
      <c r="C14" s="25">
        <f>C17+C72</f>
        <v>-34309.799999999996</v>
      </c>
      <c r="D14" s="26">
        <f t="shared" si="0"/>
        <v>5.6531378949313336</v>
      </c>
    </row>
    <row r="15" spans="1:4" ht="15" customHeight="1" x14ac:dyDescent="0.25">
      <c r="A15" s="15" t="s">
        <v>77</v>
      </c>
      <c r="B15" s="16">
        <f>B16+B17</f>
        <v>-3003.0999999999913</v>
      </c>
      <c r="C15" s="16">
        <f>C16+C17</f>
        <v>-2910.1000000000022</v>
      </c>
      <c r="D15" s="27">
        <f t="shared" si="0"/>
        <v>-3.0967999733605041</v>
      </c>
    </row>
    <row r="16" spans="1:4" ht="15" customHeight="1" x14ac:dyDescent="0.2">
      <c r="A16" s="18" t="s">
        <v>5</v>
      </c>
      <c r="B16" s="25">
        <f>B19+B58</f>
        <v>28581.200000000004</v>
      </c>
      <c r="C16" s="25">
        <f>C19+C58</f>
        <v>30499.999999999996</v>
      </c>
      <c r="D16" s="26">
        <f t="shared" si="0"/>
        <v>6.7135039816382545</v>
      </c>
    </row>
    <row r="17" spans="1:4" ht="15" customHeight="1" x14ac:dyDescent="0.2">
      <c r="A17" s="18" t="s">
        <v>6</v>
      </c>
      <c r="B17" s="25">
        <f>B20+B64</f>
        <v>-31584.299999999996</v>
      </c>
      <c r="C17" s="25">
        <f>C20+C64</f>
        <v>-33410.1</v>
      </c>
      <c r="D17" s="26">
        <f t="shared" si="0"/>
        <v>5.7807201679315483</v>
      </c>
    </row>
    <row r="18" spans="1:4" ht="15" customHeight="1" x14ac:dyDescent="0.25">
      <c r="A18" s="15" t="s">
        <v>78</v>
      </c>
      <c r="B18" s="16">
        <f>B19+B20</f>
        <v>1381.5000000000073</v>
      </c>
      <c r="C18" s="16">
        <f>C19+C20</f>
        <v>1520.5</v>
      </c>
      <c r="D18" s="27">
        <f t="shared" si="0"/>
        <v>10.061527325370406</v>
      </c>
    </row>
    <row r="19" spans="1:4" ht="15" customHeight="1" x14ac:dyDescent="0.2">
      <c r="A19" s="18" t="s">
        <v>75</v>
      </c>
      <c r="B19" s="25">
        <f>B22+B33</f>
        <v>26317.800000000003</v>
      </c>
      <c r="C19" s="25">
        <f>C22+C33</f>
        <v>28015.299999999996</v>
      </c>
      <c r="D19" s="26">
        <f t="shared" si="0"/>
        <v>6.4500072194483948</v>
      </c>
    </row>
    <row r="20" spans="1:4" ht="15" customHeight="1" x14ac:dyDescent="0.2">
      <c r="A20" s="18" t="s">
        <v>76</v>
      </c>
      <c r="B20" s="25">
        <f>B27+B45</f>
        <v>-24936.299999999996</v>
      </c>
      <c r="C20" s="25">
        <f>C27+C45</f>
        <v>-26494.799999999996</v>
      </c>
      <c r="D20" s="26">
        <f t="shared" si="0"/>
        <v>6.2499248084118477</v>
      </c>
    </row>
    <row r="21" spans="1:4" ht="15" customHeight="1" x14ac:dyDescent="0.25">
      <c r="A21" s="15" t="s">
        <v>80</v>
      </c>
      <c r="B21" s="16">
        <f>B22+B27</f>
        <v>-8808.2999999999993</v>
      </c>
      <c r="C21" s="16">
        <f>C22+C27</f>
        <v>-9437.1999999999953</v>
      </c>
      <c r="D21" s="27">
        <f t="shared" si="0"/>
        <v>7.1398567260424528</v>
      </c>
    </row>
    <row r="22" spans="1:4" ht="12.75" customHeight="1" x14ac:dyDescent="0.2">
      <c r="A22" s="19" t="s">
        <v>58</v>
      </c>
      <c r="B22" s="28">
        <f>B23+B24+B25+B26</f>
        <v>11704.599999999999</v>
      </c>
      <c r="C22" s="28">
        <f>C23+C24+C25+C26</f>
        <v>12474.4</v>
      </c>
      <c r="D22" s="29">
        <f t="shared" si="0"/>
        <v>6.5769013891974168</v>
      </c>
    </row>
    <row r="23" spans="1:4" ht="12.75" customHeight="1" x14ac:dyDescent="0.2">
      <c r="A23" s="20" t="s">
        <v>81</v>
      </c>
      <c r="B23" s="4">
        <v>10480.099999999999</v>
      </c>
      <c r="C23" s="4">
        <v>10541.599999999999</v>
      </c>
      <c r="D23" s="30">
        <f t="shared" si="0"/>
        <v>0.58682646157957663</v>
      </c>
    </row>
    <row r="24" spans="1:4" ht="12.75" customHeight="1" x14ac:dyDescent="0.2">
      <c r="A24" s="20" t="s">
        <v>7</v>
      </c>
      <c r="B24" s="4">
        <v>0</v>
      </c>
      <c r="C24" s="4">
        <v>0</v>
      </c>
      <c r="D24" s="30">
        <f t="shared" si="0"/>
        <v>0</v>
      </c>
    </row>
    <row r="25" spans="1:4" ht="12.75" customHeight="1" x14ac:dyDescent="0.2">
      <c r="A25" s="20" t="s">
        <v>8</v>
      </c>
      <c r="B25" s="4">
        <v>15</v>
      </c>
      <c r="C25" s="4">
        <v>16.099999999999998</v>
      </c>
      <c r="D25" s="30">
        <f t="shared" si="0"/>
        <v>7.3333333333333286</v>
      </c>
    </row>
    <row r="26" spans="1:4" ht="12.75" customHeight="1" x14ac:dyDescent="0.2">
      <c r="A26" s="20" t="s">
        <v>66</v>
      </c>
      <c r="B26" s="4">
        <v>1209.5000000000002</v>
      </c>
      <c r="C26" s="4">
        <v>1916.7</v>
      </c>
      <c r="D26" s="30">
        <f t="shared" si="0"/>
        <v>58.470442331541932</v>
      </c>
    </row>
    <row r="27" spans="1:4" ht="12.75" customHeight="1" x14ac:dyDescent="0.2">
      <c r="A27" s="19" t="s">
        <v>59</v>
      </c>
      <c r="B27" s="28">
        <f>B28+B29+B30+B31</f>
        <v>-20512.899999999998</v>
      </c>
      <c r="C27" s="28">
        <f>C28+C29+C30+C31</f>
        <v>-21911.599999999995</v>
      </c>
      <c r="D27" s="29">
        <f t="shared" si="0"/>
        <v>6.818636077785186</v>
      </c>
    </row>
    <row r="28" spans="1:4" ht="12.75" customHeight="1" x14ac:dyDescent="0.2">
      <c r="A28" s="20" t="s">
        <v>81</v>
      </c>
      <c r="B28" s="4">
        <v>-18877.5</v>
      </c>
      <c r="C28" s="4">
        <v>-19555.699999999997</v>
      </c>
      <c r="D28" s="30">
        <f t="shared" si="0"/>
        <v>3.5926367368560364</v>
      </c>
    </row>
    <row r="29" spans="1:4" ht="12.75" customHeight="1" x14ac:dyDescent="0.2">
      <c r="A29" s="20" t="s">
        <v>7</v>
      </c>
      <c r="B29" s="4">
        <v>0</v>
      </c>
      <c r="C29" s="4">
        <v>0</v>
      </c>
      <c r="D29" s="30">
        <f t="shared" si="0"/>
        <v>0</v>
      </c>
    </row>
    <row r="30" spans="1:4" ht="12.75" customHeight="1" x14ac:dyDescent="0.2">
      <c r="A30" s="20" t="s">
        <v>8</v>
      </c>
      <c r="B30" s="4">
        <v>-5.8000000000000007</v>
      </c>
      <c r="C30" s="4">
        <v>-5.1000000000000005</v>
      </c>
      <c r="D30" s="30">
        <f t="shared" si="0"/>
        <v>-12.068965517241381</v>
      </c>
    </row>
    <row r="31" spans="1:4" ht="12.75" customHeight="1" x14ac:dyDescent="0.2">
      <c r="A31" s="20" t="s">
        <v>66</v>
      </c>
      <c r="B31" s="4">
        <v>-1629.6</v>
      </c>
      <c r="C31" s="4">
        <v>-2350.8000000000002</v>
      </c>
      <c r="D31" s="30">
        <f t="shared" si="0"/>
        <v>44.256259204712819</v>
      </c>
    </row>
    <row r="32" spans="1:4" ht="15" customHeight="1" x14ac:dyDescent="0.25">
      <c r="A32" s="15" t="s">
        <v>82</v>
      </c>
      <c r="B32" s="16">
        <f>B33+B45</f>
        <v>10189.800000000003</v>
      </c>
      <c r="C32" s="16">
        <f>C33+C45</f>
        <v>10957.699999999997</v>
      </c>
      <c r="D32" s="27">
        <f t="shared" si="0"/>
        <v>7.5359673398888418</v>
      </c>
    </row>
    <row r="33" spans="1:4" ht="12.75" customHeight="1" x14ac:dyDescent="0.2">
      <c r="A33" s="19" t="s">
        <v>60</v>
      </c>
      <c r="B33" s="28">
        <f>B34+B35+B36+B37+B38+B39+B40+B41+B42+B43+B44</f>
        <v>14613.200000000003</v>
      </c>
      <c r="C33" s="28">
        <f>C34+C35+C36+C37+C38+C39+C40+C41+C42+C43+C44</f>
        <v>15540.899999999998</v>
      </c>
      <c r="D33" s="29">
        <f t="shared" si="0"/>
        <v>6.3483699668792184</v>
      </c>
    </row>
    <row r="34" spans="1:4" ht="12.75" customHeight="1" x14ac:dyDescent="0.2">
      <c r="A34" s="20" t="s">
        <v>9</v>
      </c>
      <c r="B34" s="4">
        <v>5515.9</v>
      </c>
      <c r="C34" s="4">
        <v>6369.6999999999989</v>
      </c>
      <c r="D34" s="30">
        <f t="shared" si="0"/>
        <v>15.478888304719064</v>
      </c>
    </row>
    <row r="35" spans="1:4" ht="12.75" customHeight="1" x14ac:dyDescent="0.2">
      <c r="A35" s="20" t="s">
        <v>10</v>
      </c>
      <c r="B35" s="4">
        <v>4405.7</v>
      </c>
      <c r="C35" s="4">
        <v>4459.6000000000004</v>
      </c>
      <c r="D35" s="30">
        <f t="shared" si="0"/>
        <v>1.2234151213201159</v>
      </c>
    </row>
    <row r="36" spans="1:4" ht="12.75" customHeight="1" x14ac:dyDescent="0.2">
      <c r="A36" s="20" t="s">
        <v>11</v>
      </c>
      <c r="B36" s="4">
        <v>358.19999999999993</v>
      </c>
      <c r="C36" s="4">
        <v>347</v>
      </c>
      <c r="D36" s="30">
        <f t="shared" si="0"/>
        <v>-3.1267448352875249</v>
      </c>
    </row>
    <row r="37" spans="1:4" ht="12.75" customHeight="1" x14ac:dyDescent="0.2">
      <c r="A37" s="20" t="s">
        <v>12</v>
      </c>
      <c r="B37" s="4">
        <v>0</v>
      </c>
      <c r="C37" s="4">
        <v>0</v>
      </c>
      <c r="D37" s="30">
        <f t="shared" si="0"/>
        <v>0</v>
      </c>
    </row>
    <row r="38" spans="1:4" ht="12.75" customHeight="1" x14ac:dyDescent="0.2">
      <c r="A38" s="20" t="s">
        <v>13</v>
      </c>
      <c r="B38" s="4">
        <v>102.6</v>
      </c>
      <c r="C38" s="4">
        <v>102.6</v>
      </c>
      <c r="D38" s="30">
        <f t="shared" si="0"/>
        <v>0</v>
      </c>
    </row>
    <row r="39" spans="1:4" ht="12.75" customHeight="1" x14ac:dyDescent="0.2">
      <c r="A39" s="20" t="s">
        <v>14</v>
      </c>
      <c r="B39" s="4">
        <v>504.2</v>
      </c>
      <c r="C39" s="4">
        <v>448.4</v>
      </c>
      <c r="D39" s="30">
        <f t="shared" si="0"/>
        <v>-11.067036890122978</v>
      </c>
    </row>
    <row r="40" spans="1:4" ht="12.75" customHeight="1" x14ac:dyDescent="0.2">
      <c r="A40" s="20" t="s">
        <v>15</v>
      </c>
      <c r="B40" s="4">
        <v>57.5</v>
      </c>
      <c r="C40" s="4">
        <v>70.5</v>
      </c>
      <c r="D40" s="30">
        <f t="shared" si="0"/>
        <v>22.608695652173921</v>
      </c>
    </row>
    <row r="41" spans="1:4" ht="12.75" customHeight="1" x14ac:dyDescent="0.2">
      <c r="A41" s="20" t="s">
        <v>16</v>
      </c>
      <c r="B41" s="4">
        <v>3.6999999999999997</v>
      </c>
      <c r="C41" s="4">
        <v>3.8</v>
      </c>
      <c r="D41" s="30">
        <f t="shared" si="0"/>
        <v>2.7027027027026946</v>
      </c>
    </row>
    <row r="42" spans="1:4" ht="12.75" customHeight="1" x14ac:dyDescent="0.2">
      <c r="A42" s="20" t="s">
        <v>17</v>
      </c>
      <c r="B42" s="4">
        <v>3490.2000000000003</v>
      </c>
      <c r="C42" s="4">
        <v>3573.8</v>
      </c>
      <c r="D42" s="30">
        <f t="shared" si="0"/>
        <v>2.3952782075525647</v>
      </c>
    </row>
    <row r="43" spans="1:4" ht="12.75" customHeight="1" x14ac:dyDescent="0.2">
      <c r="A43" s="20" t="s">
        <v>18</v>
      </c>
      <c r="B43" s="4">
        <v>68.100000000000009</v>
      </c>
      <c r="C43" s="4">
        <v>51.300000000000004</v>
      </c>
      <c r="D43" s="30">
        <f t="shared" si="0"/>
        <v>-24.669603524229075</v>
      </c>
    </row>
    <row r="44" spans="1:4" ht="12.75" customHeight="1" x14ac:dyDescent="0.2">
      <c r="A44" s="20" t="s">
        <v>55</v>
      </c>
      <c r="B44" s="4">
        <v>107.1</v>
      </c>
      <c r="C44" s="4">
        <v>114.20000000000002</v>
      </c>
      <c r="D44" s="30">
        <f t="shared" si="0"/>
        <v>6.6293183940242955</v>
      </c>
    </row>
    <row r="45" spans="1:4" ht="12.75" customHeight="1" x14ac:dyDescent="0.2">
      <c r="A45" s="19" t="s">
        <v>61</v>
      </c>
      <c r="B45" s="28">
        <f>B46+B47+B48+B49+B50+B51+B52+B53+B54+B55+B56</f>
        <v>-4423.3999999999987</v>
      </c>
      <c r="C45" s="28">
        <f>C46+C47+C48+C49+C50+C51+C52+C53+C54+C55+C56</f>
        <v>-4583.2000000000007</v>
      </c>
      <c r="D45" s="29">
        <f t="shared" si="0"/>
        <v>3.6126056879324011</v>
      </c>
    </row>
    <row r="46" spans="1:4" ht="12.75" customHeight="1" x14ac:dyDescent="0.2">
      <c r="A46" s="20" t="s">
        <v>9</v>
      </c>
      <c r="B46" s="4">
        <v>-1867.2999999999997</v>
      </c>
      <c r="C46" s="4">
        <v>-1995.8000000000002</v>
      </c>
      <c r="D46" s="30">
        <f t="shared" si="0"/>
        <v>6.881593744979412</v>
      </c>
    </row>
    <row r="47" spans="1:4" ht="12.75" customHeight="1" x14ac:dyDescent="0.2">
      <c r="A47" s="20" t="s">
        <v>10</v>
      </c>
      <c r="B47" s="4">
        <v>-922.39999999999986</v>
      </c>
      <c r="C47" s="4">
        <v>-917</v>
      </c>
      <c r="D47" s="30">
        <f t="shared" si="0"/>
        <v>-0.58542931483086136</v>
      </c>
    </row>
    <row r="48" spans="1:4" ht="12.75" customHeight="1" x14ac:dyDescent="0.2">
      <c r="A48" s="20" t="s">
        <v>11</v>
      </c>
      <c r="B48" s="4">
        <v>-24.6</v>
      </c>
      <c r="C48" s="4">
        <v>-30.799999999999997</v>
      </c>
      <c r="D48" s="30">
        <f t="shared" si="0"/>
        <v>25.203252032520297</v>
      </c>
    </row>
    <row r="49" spans="1:4" ht="12.75" customHeight="1" x14ac:dyDescent="0.2">
      <c r="A49" s="20" t="s">
        <v>12</v>
      </c>
      <c r="B49" s="4">
        <v>0</v>
      </c>
      <c r="C49" s="4">
        <v>0</v>
      </c>
      <c r="D49" s="30">
        <f t="shared" si="0"/>
        <v>0</v>
      </c>
    </row>
    <row r="50" spans="1:4" ht="12.75" customHeight="1" x14ac:dyDescent="0.2">
      <c r="A50" s="20" t="s">
        <v>13</v>
      </c>
      <c r="B50" s="4">
        <v>-103.99999999999999</v>
      </c>
      <c r="C50" s="4">
        <v>-113.89999999999999</v>
      </c>
      <c r="D50" s="30">
        <f t="shared" si="0"/>
        <v>9.5192307692307736</v>
      </c>
    </row>
    <row r="51" spans="1:4" ht="12.75" customHeight="1" x14ac:dyDescent="0.2">
      <c r="A51" s="20" t="s">
        <v>14</v>
      </c>
      <c r="B51" s="4">
        <v>-456.50000000000006</v>
      </c>
      <c r="C51" s="4">
        <v>-439.6</v>
      </c>
      <c r="D51" s="30">
        <f t="shared" si="0"/>
        <v>-3.7020810514786433</v>
      </c>
    </row>
    <row r="52" spans="1:4" ht="12.75" customHeight="1" x14ac:dyDescent="0.2">
      <c r="A52" s="20" t="s">
        <v>15</v>
      </c>
      <c r="B52" s="4">
        <v>-78.5</v>
      </c>
      <c r="C52" s="4">
        <v>-92.800000000000011</v>
      </c>
      <c r="D52" s="30">
        <f t="shared" si="0"/>
        <v>18.216560509554157</v>
      </c>
    </row>
    <row r="53" spans="1:4" ht="12.75" customHeight="1" x14ac:dyDescent="0.2">
      <c r="A53" s="20" t="s">
        <v>16</v>
      </c>
      <c r="B53" s="4">
        <v>-46.999999999999993</v>
      </c>
      <c r="C53" s="4">
        <v>-46.3</v>
      </c>
      <c r="D53" s="30">
        <f t="shared" si="0"/>
        <v>-1.4893617021276526</v>
      </c>
    </row>
    <row r="54" spans="1:4" ht="12.75" customHeight="1" x14ac:dyDescent="0.2">
      <c r="A54" s="20" t="s">
        <v>17</v>
      </c>
      <c r="B54" s="4">
        <v>-785</v>
      </c>
      <c r="C54" s="4">
        <v>-832.19999999999993</v>
      </c>
      <c r="D54" s="30">
        <f t="shared" si="0"/>
        <v>6.0127388535031798</v>
      </c>
    </row>
    <row r="55" spans="1:4" ht="12.75" customHeight="1" x14ac:dyDescent="0.2">
      <c r="A55" s="20" t="s">
        <v>18</v>
      </c>
      <c r="B55" s="4">
        <v>-35.4</v>
      </c>
      <c r="C55" s="4">
        <v>-26.799999999999997</v>
      </c>
      <c r="D55" s="30">
        <f t="shared" si="0"/>
        <v>-24.293785310734478</v>
      </c>
    </row>
    <row r="56" spans="1:4" ht="12.75" customHeight="1" x14ac:dyDescent="0.2">
      <c r="A56" s="20" t="s">
        <v>55</v>
      </c>
      <c r="B56" s="4">
        <v>-102.69999999999999</v>
      </c>
      <c r="C56" s="4">
        <v>-88</v>
      </c>
      <c r="D56" s="30">
        <f t="shared" si="0"/>
        <v>-14.313534566699118</v>
      </c>
    </row>
    <row r="57" spans="1:4" ht="15" customHeight="1" x14ac:dyDescent="0.25">
      <c r="A57" s="15" t="s">
        <v>83</v>
      </c>
      <c r="B57" s="16">
        <f>B58+B64</f>
        <v>-4384.6000000000004</v>
      </c>
      <c r="C57" s="16">
        <f>C58+C64</f>
        <v>-4430.6000000000004</v>
      </c>
      <c r="D57" s="27">
        <f t="shared" si="0"/>
        <v>1.049126488163111</v>
      </c>
    </row>
    <row r="58" spans="1:4" ht="12.75" customHeight="1" x14ac:dyDescent="0.2">
      <c r="A58" s="19" t="s">
        <v>62</v>
      </c>
      <c r="B58" s="28">
        <f>B59+B60</f>
        <v>2263.4</v>
      </c>
      <c r="C58" s="28">
        <f>C59+C60</f>
        <v>2484.6999999999998</v>
      </c>
      <c r="D58" s="29">
        <f t="shared" si="0"/>
        <v>9.7773261465052315</v>
      </c>
    </row>
    <row r="59" spans="1:4" ht="12.75" customHeight="1" x14ac:dyDescent="0.2">
      <c r="A59" s="20" t="s">
        <v>19</v>
      </c>
      <c r="B59" s="4">
        <v>76.100000000000009</v>
      </c>
      <c r="C59" s="4">
        <v>89.5</v>
      </c>
      <c r="D59" s="30">
        <f t="shared" si="0"/>
        <v>17.608409986859371</v>
      </c>
    </row>
    <row r="60" spans="1:4" ht="12.75" customHeight="1" x14ac:dyDescent="0.2">
      <c r="A60" s="20" t="s">
        <v>20</v>
      </c>
      <c r="B60" s="4">
        <f>B61+B62+B63</f>
        <v>2187.3000000000002</v>
      </c>
      <c r="C60" s="4">
        <f>C61+C62+C63</f>
        <v>2395.1999999999998</v>
      </c>
      <c r="D60" s="30">
        <f t="shared" si="0"/>
        <v>9.5048690165957908</v>
      </c>
    </row>
    <row r="61" spans="1:4" ht="12.75" customHeight="1" x14ac:dyDescent="0.2">
      <c r="A61" s="20" t="s">
        <v>21</v>
      </c>
      <c r="B61" s="4">
        <v>425.2</v>
      </c>
      <c r="C61" s="4">
        <v>535.70000000000005</v>
      </c>
      <c r="D61" s="30">
        <f t="shared" si="0"/>
        <v>25.987770460959567</v>
      </c>
    </row>
    <row r="62" spans="1:4" ht="12.75" customHeight="1" x14ac:dyDescent="0.2">
      <c r="A62" s="20" t="s">
        <v>22</v>
      </c>
      <c r="B62" s="4">
        <v>246.4</v>
      </c>
      <c r="C62" s="4">
        <v>348.20000000000005</v>
      </c>
      <c r="D62" s="30">
        <f t="shared" si="0"/>
        <v>41.314935064935099</v>
      </c>
    </row>
    <row r="63" spans="1:4" ht="12.75" customHeight="1" x14ac:dyDescent="0.2">
      <c r="A63" s="20" t="s">
        <v>23</v>
      </c>
      <c r="B63" s="4">
        <v>1515.7</v>
      </c>
      <c r="C63" s="4">
        <v>1511.3</v>
      </c>
      <c r="D63" s="30">
        <f t="shared" si="0"/>
        <v>-0.29029491324141077</v>
      </c>
    </row>
    <row r="64" spans="1:4" ht="12.75" customHeight="1" x14ac:dyDescent="0.2">
      <c r="A64" s="19" t="s">
        <v>63</v>
      </c>
      <c r="B64" s="28">
        <f>B65+B66</f>
        <v>-6648</v>
      </c>
      <c r="C64" s="28">
        <f>C65+C66</f>
        <v>-6915.3</v>
      </c>
      <c r="D64" s="29">
        <f t="shared" si="0"/>
        <v>4.0207581227437004</v>
      </c>
    </row>
    <row r="65" spans="1:4" ht="12.75" customHeight="1" x14ac:dyDescent="0.2">
      <c r="A65" s="20" t="s">
        <v>19</v>
      </c>
      <c r="B65" s="4">
        <v>-2.5</v>
      </c>
      <c r="C65" s="4">
        <v>-5</v>
      </c>
      <c r="D65" s="30">
        <f t="shared" si="0"/>
        <v>100</v>
      </c>
    </row>
    <row r="66" spans="1:4" ht="12.75" customHeight="1" x14ac:dyDescent="0.2">
      <c r="A66" s="20" t="s">
        <v>20</v>
      </c>
      <c r="B66" s="4">
        <f>B67+B68+B69</f>
        <v>-6645.5</v>
      </c>
      <c r="C66" s="4">
        <f>C67+C68+C69</f>
        <v>-6910.3</v>
      </c>
      <c r="D66" s="30">
        <f t="shared" si="0"/>
        <v>3.9846512677751917</v>
      </c>
    </row>
    <row r="67" spans="1:4" ht="12.75" customHeight="1" x14ac:dyDescent="0.2">
      <c r="A67" s="20" t="s">
        <v>21</v>
      </c>
      <c r="B67" s="4">
        <v>-4664</v>
      </c>
      <c r="C67" s="4">
        <v>-4774.6000000000004</v>
      </c>
      <c r="D67" s="30">
        <f t="shared" si="0"/>
        <v>2.3713550600343183</v>
      </c>
    </row>
    <row r="68" spans="1:4" ht="12.75" customHeight="1" x14ac:dyDescent="0.2">
      <c r="A68" s="20" t="s">
        <v>22</v>
      </c>
      <c r="B68" s="4">
        <v>-679.6</v>
      </c>
      <c r="C68" s="4">
        <v>-774.4</v>
      </c>
      <c r="D68" s="30">
        <f t="shared" si="0"/>
        <v>13.949381989405524</v>
      </c>
    </row>
    <row r="69" spans="1:4" ht="12.75" customHeight="1" x14ac:dyDescent="0.2">
      <c r="A69" s="20" t="s">
        <v>23</v>
      </c>
      <c r="B69" s="4">
        <v>-1301.8999999999999</v>
      </c>
      <c r="C69" s="4">
        <v>-1361.3</v>
      </c>
      <c r="D69" s="30">
        <f t="shared" si="0"/>
        <v>4.5625624087871586</v>
      </c>
    </row>
    <row r="70" spans="1:4" ht="15" customHeight="1" x14ac:dyDescent="0.25">
      <c r="A70" s="15" t="s">
        <v>24</v>
      </c>
      <c r="B70" s="16">
        <f>B71+B72</f>
        <v>-157</v>
      </c>
      <c r="C70" s="16">
        <f>C71+C72</f>
        <v>-125.79999999999995</v>
      </c>
      <c r="D70" s="27">
        <f t="shared" si="0"/>
        <v>-19.872611464968188</v>
      </c>
    </row>
    <row r="71" spans="1:4" ht="12.75" customHeight="1" x14ac:dyDescent="0.2">
      <c r="A71" s="20" t="s">
        <v>25</v>
      </c>
      <c r="B71" s="4">
        <v>732.7</v>
      </c>
      <c r="C71" s="4">
        <v>773.90000000000009</v>
      </c>
      <c r="D71" s="30">
        <f t="shared" si="0"/>
        <v>5.6230380783403859</v>
      </c>
    </row>
    <row r="72" spans="1:4" ht="12.75" customHeight="1" x14ac:dyDescent="0.2">
      <c r="A72" s="20" t="s">
        <v>26</v>
      </c>
      <c r="B72" s="4">
        <v>-889.7</v>
      </c>
      <c r="C72" s="4">
        <v>-899.7</v>
      </c>
      <c r="D72" s="30">
        <f t="shared" si="0"/>
        <v>1.1239743733843</v>
      </c>
    </row>
    <row r="73" spans="1:4" ht="12.75" customHeight="1" x14ac:dyDescent="0.2">
      <c r="A73" s="20" t="s">
        <v>27</v>
      </c>
      <c r="B73" s="4">
        <v>140.80000000000001</v>
      </c>
      <c r="C73" s="4">
        <v>154.9</v>
      </c>
      <c r="D73" s="30">
        <f t="shared" si="0"/>
        <v>10.014204545454547</v>
      </c>
    </row>
    <row r="74" spans="1:4" ht="12.75" customHeight="1" x14ac:dyDescent="0.2">
      <c r="A74" s="20" t="s">
        <v>28</v>
      </c>
      <c r="B74" s="4">
        <v>-297.79999999999995</v>
      </c>
      <c r="C74" s="4">
        <v>-280.69999999999993</v>
      </c>
      <c r="D74" s="30">
        <f t="shared" si="0"/>
        <v>-5.7421087978509178</v>
      </c>
    </row>
    <row r="75" spans="1:4" ht="15" customHeight="1" x14ac:dyDescent="0.25">
      <c r="A75" s="22" t="s">
        <v>56</v>
      </c>
      <c r="B75" s="23">
        <f>B76+B77</f>
        <v>5359.7999999999993</v>
      </c>
      <c r="C75" s="23">
        <f>C76+C77</f>
        <v>6437.3000000000011</v>
      </c>
      <c r="D75" s="24">
        <f t="shared" si="0"/>
        <v>20.103362065748769</v>
      </c>
    </row>
    <row r="76" spans="1:4" ht="15" customHeight="1" x14ac:dyDescent="0.25">
      <c r="A76" s="15" t="s">
        <v>29</v>
      </c>
      <c r="B76" s="16">
        <v>24</v>
      </c>
      <c r="C76" s="16">
        <v>25.2</v>
      </c>
      <c r="D76" s="27">
        <f t="shared" si="0"/>
        <v>5</v>
      </c>
    </row>
    <row r="77" spans="1:4" ht="15" customHeight="1" x14ac:dyDescent="0.25">
      <c r="A77" s="15" t="s">
        <v>30</v>
      </c>
      <c r="B77" s="16">
        <f>B78+B87+B90+B101</f>
        <v>5335.7999999999993</v>
      </c>
      <c r="C77" s="16">
        <f>C78+C87+C90+C101</f>
        <v>6412.1000000000013</v>
      </c>
      <c r="D77" s="27">
        <f t="shared" ref="D77:D102" si="1">IF(B77=0,0,+C77/B77*100-100)</f>
        <v>20.171295775703783</v>
      </c>
    </row>
    <row r="78" spans="1:4" ht="15" customHeight="1" x14ac:dyDescent="0.25">
      <c r="A78" s="15" t="s">
        <v>31</v>
      </c>
      <c r="B78" s="17">
        <f>B79+B83</f>
        <v>5040.9999999999991</v>
      </c>
      <c r="C78" s="17">
        <f>C79+C83</f>
        <v>5432.8</v>
      </c>
      <c r="D78" s="31">
        <f t="shared" si="1"/>
        <v>7.772267407260486</v>
      </c>
    </row>
    <row r="79" spans="1:4" ht="12.75" customHeight="1" x14ac:dyDescent="0.2">
      <c r="A79" s="20" t="s">
        <v>32</v>
      </c>
      <c r="B79" s="4">
        <f>B80+B81+B82</f>
        <v>-184.5</v>
      </c>
      <c r="C79" s="4">
        <f>C80+C81+C82</f>
        <v>113.59999999999995</v>
      </c>
      <c r="D79" s="30">
        <f t="shared" si="1"/>
        <v>-161.57181571815715</v>
      </c>
    </row>
    <row r="80" spans="1:4" ht="12.75" customHeight="1" x14ac:dyDescent="0.2">
      <c r="A80" s="20" t="s">
        <v>33</v>
      </c>
      <c r="B80" s="4">
        <v>-184.5</v>
      </c>
      <c r="C80" s="4">
        <v>113.59999999999995</v>
      </c>
      <c r="D80" s="30">
        <f t="shared" si="1"/>
        <v>-161.57181571815715</v>
      </c>
    </row>
    <row r="81" spans="1:4" ht="12.75" customHeight="1" x14ac:dyDescent="0.2">
      <c r="A81" s="20" t="s">
        <v>34</v>
      </c>
      <c r="B81" s="4">
        <v>0</v>
      </c>
      <c r="C81" s="4">
        <v>0</v>
      </c>
      <c r="D81" s="30">
        <f t="shared" si="1"/>
        <v>0</v>
      </c>
    </row>
    <row r="82" spans="1:4" ht="12.75" customHeight="1" x14ac:dyDescent="0.2">
      <c r="A82" s="20" t="s">
        <v>35</v>
      </c>
      <c r="B82" s="4">
        <v>0</v>
      </c>
      <c r="C82" s="4">
        <v>0</v>
      </c>
      <c r="D82" s="30">
        <f t="shared" si="1"/>
        <v>0</v>
      </c>
    </row>
    <row r="83" spans="1:4" ht="12.75" customHeight="1" x14ac:dyDescent="0.2">
      <c r="A83" s="21" t="s">
        <v>36</v>
      </c>
      <c r="B83" s="4">
        <f>B84+B85+B86</f>
        <v>5225.4999999999991</v>
      </c>
      <c r="C83" s="4">
        <f>C84+C85+C86</f>
        <v>5319.2</v>
      </c>
      <c r="D83" s="30">
        <f t="shared" si="1"/>
        <v>1.7931298440340839</v>
      </c>
    </row>
    <row r="84" spans="1:4" ht="12.75" customHeight="1" x14ac:dyDescent="0.2">
      <c r="A84" s="20" t="s">
        <v>37</v>
      </c>
      <c r="B84" s="4">
        <v>806.90000000000009</v>
      </c>
      <c r="C84" s="4">
        <v>649.6</v>
      </c>
      <c r="D84" s="30">
        <f t="shared" si="1"/>
        <v>-19.49436113520882</v>
      </c>
    </row>
    <row r="85" spans="1:4" ht="12.75" customHeight="1" x14ac:dyDescent="0.2">
      <c r="A85" s="20" t="s">
        <v>38</v>
      </c>
      <c r="B85" s="4">
        <v>3453</v>
      </c>
      <c r="C85" s="4">
        <v>3590.7999999999997</v>
      </c>
      <c r="D85" s="30">
        <f t="shared" si="1"/>
        <v>3.9907326962061944</v>
      </c>
    </row>
    <row r="86" spans="1:4" ht="12.75" customHeight="1" x14ac:dyDescent="0.2">
      <c r="A86" s="20" t="s">
        <v>39</v>
      </c>
      <c r="B86" s="4">
        <v>965.5999999999998</v>
      </c>
      <c r="C86" s="4">
        <v>1078.8000000000002</v>
      </c>
      <c r="D86" s="30">
        <f t="shared" si="1"/>
        <v>11.723280861640475</v>
      </c>
    </row>
    <row r="87" spans="1:4" ht="15" customHeight="1" x14ac:dyDescent="0.25">
      <c r="A87" s="15" t="s">
        <v>40</v>
      </c>
      <c r="B87" s="17">
        <f>B88+B89</f>
        <v>210.29999999999987</v>
      </c>
      <c r="C87" s="17">
        <f>C88+C89</f>
        <v>767.00000000000023</v>
      </c>
      <c r="D87" s="31">
        <f t="shared" si="1"/>
        <v>264.71707085116532</v>
      </c>
    </row>
    <row r="88" spans="1:4" ht="12.75" customHeight="1" x14ac:dyDescent="0.2">
      <c r="A88" s="20" t="s">
        <v>41</v>
      </c>
      <c r="B88" s="4">
        <v>-215.90000000000006</v>
      </c>
      <c r="C88" s="4">
        <v>-570</v>
      </c>
      <c r="D88" s="30">
        <f t="shared" si="1"/>
        <v>164.01111625752651</v>
      </c>
    </row>
    <row r="89" spans="1:4" ht="12.75" customHeight="1" x14ac:dyDescent="0.2">
      <c r="A89" s="20" t="s">
        <v>42</v>
      </c>
      <c r="B89" s="4">
        <v>426.19999999999993</v>
      </c>
      <c r="C89" s="4">
        <v>1337.0000000000002</v>
      </c>
      <c r="D89" s="30">
        <f t="shared" si="1"/>
        <v>213.70248709526055</v>
      </c>
    </row>
    <row r="90" spans="1:4" ht="15" customHeight="1" x14ac:dyDescent="0.25">
      <c r="A90" s="15" t="s">
        <v>43</v>
      </c>
      <c r="B90" s="17">
        <f>B91+B96</f>
        <v>693.39999999999941</v>
      </c>
      <c r="C90" s="17">
        <f>C91+C96</f>
        <v>-758.89999999999918</v>
      </c>
      <c r="D90" s="31">
        <f t="shared" si="1"/>
        <v>-209.44620709547155</v>
      </c>
    </row>
    <row r="91" spans="1:4" ht="12.75" customHeight="1" x14ac:dyDescent="0.2">
      <c r="A91" s="20" t="s">
        <v>44</v>
      </c>
      <c r="B91" s="4">
        <f>B92+B93+B94+B95</f>
        <v>257.59999999999968</v>
      </c>
      <c r="C91" s="4">
        <f>C92+C93+C94+C95</f>
        <v>3162.5000000000005</v>
      </c>
      <c r="D91" s="30">
        <f t="shared" si="1"/>
        <v>1127.6785714285732</v>
      </c>
    </row>
    <row r="92" spans="1:4" ht="12.75" customHeight="1" x14ac:dyDescent="0.2">
      <c r="A92" s="20" t="s">
        <v>45</v>
      </c>
      <c r="B92" s="4">
        <v>-1600.8000000000002</v>
      </c>
      <c r="C92" s="4">
        <v>-2003.6999999999998</v>
      </c>
      <c r="D92" s="30">
        <f t="shared" si="1"/>
        <v>25.168665667166408</v>
      </c>
    </row>
    <row r="93" spans="1:4" ht="12.75" customHeight="1" x14ac:dyDescent="0.2">
      <c r="A93" s="20" t="s">
        <v>46</v>
      </c>
      <c r="B93" s="4">
        <v>994</v>
      </c>
      <c r="C93" s="4">
        <v>2315.1</v>
      </c>
      <c r="D93" s="30">
        <f t="shared" si="1"/>
        <v>132.90744466800803</v>
      </c>
    </row>
    <row r="94" spans="1:4" ht="12.75" customHeight="1" x14ac:dyDescent="0.2">
      <c r="A94" s="20" t="s">
        <v>47</v>
      </c>
      <c r="B94" s="4">
        <v>-350.20000000000005</v>
      </c>
      <c r="C94" s="4">
        <v>2892.7000000000003</v>
      </c>
      <c r="D94" s="30">
        <f t="shared" si="1"/>
        <v>-926.01370645345526</v>
      </c>
    </row>
    <row r="95" spans="1:4" ht="12.75" customHeight="1" x14ac:dyDescent="0.2">
      <c r="A95" s="20" t="s">
        <v>48</v>
      </c>
      <c r="B95" s="4">
        <v>1214.5999999999999</v>
      </c>
      <c r="C95" s="4">
        <v>-41.6</v>
      </c>
      <c r="D95" s="30">
        <f t="shared" si="1"/>
        <v>-103.4249958834184</v>
      </c>
    </row>
    <row r="96" spans="1:4" ht="12.75" customHeight="1" x14ac:dyDescent="0.2">
      <c r="A96" s="20" t="s">
        <v>49</v>
      </c>
      <c r="B96" s="4">
        <f>B97+B98+B99+B100</f>
        <v>435.79999999999973</v>
      </c>
      <c r="C96" s="4">
        <f>C97+C98+C99+C100</f>
        <v>-3921.3999999999996</v>
      </c>
      <c r="D96" s="30">
        <f t="shared" si="1"/>
        <v>-999.81642955484222</v>
      </c>
    </row>
    <row r="97" spans="1:4" ht="12.75" customHeight="1" x14ac:dyDescent="0.2">
      <c r="A97" s="20" t="s">
        <v>50</v>
      </c>
      <c r="B97" s="4">
        <v>-14.699999999999989</v>
      </c>
      <c r="C97" s="4">
        <v>7.8</v>
      </c>
      <c r="D97" s="30">
        <f t="shared" si="1"/>
        <v>-153.06122448979596</v>
      </c>
    </row>
    <row r="98" spans="1:4" ht="12.75" customHeight="1" x14ac:dyDescent="0.2">
      <c r="A98" s="20" t="s">
        <v>51</v>
      </c>
      <c r="B98" s="4">
        <v>1247.0999999999999</v>
      </c>
      <c r="C98" s="4">
        <v>-700.5</v>
      </c>
      <c r="D98" s="30">
        <f t="shared" si="1"/>
        <v>-156.17031513110416</v>
      </c>
    </row>
    <row r="99" spans="1:4" ht="12.75" customHeight="1" x14ac:dyDescent="0.2">
      <c r="A99" s="20" t="s">
        <v>52</v>
      </c>
      <c r="B99" s="4">
        <v>399.3</v>
      </c>
      <c r="C99" s="4">
        <v>-3411.7</v>
      </c>
      <c r="D99" s="30">
        <f t="shared" si="1"/>
        <v>-954.42023541197079</v>
      </c>
    </row>
    <row r="100" spans="1:4" ht="12.75" customHeight="1" x14ac:dyDescent="0.2">
      <c r="A100" s="20" t="s">
        <v>53</v>
      </c>
      <c r="B100" s="4">
        <v>-1195.9000000000001</v>
      </c>
      <c r="C100" s="4">
        <v>183</v>
      </c>
      <c r="D100" s="30">
        <f t="shared" si="1"/>
        <v>-115.30228279956518</v>
      </c>
    </row>
    <row r="101" spans="1:4" ht="15" customHeight="1" x14ac:dyDescent="0.25">
      <c r="A101" s="15" t="s">
        <v>54</v>
      </c>
      <c r="B101" s="17">
        <v>-608.9</v>
      </c>
      <c r="C101" s="17">
        <v>971.19999999999993</v>
      </c>
      <c r="D101" s="31">
        <f t="shared" si="1"/>
        <v>-259.50073903760881</v>
      </c>
    </row>
    <row r="102" spans="1:4" ht="15" customHeight="1" x14ac:dyDescent="0.25">
      <c r="A102" s="22" t="s">
        <v>57</v>
      </c>
      <c r="B102" s="23">
        <f t="shared" ref="B102:C102" si="2">-B12-B75</f>
        <v>-2199.700000000008</v>
      </c>
      <c r="C102" s="23">
        <f t="shared" si="2"/>
        <v>-3401.4000000000033</v>
      </c>
      <c r="D102" s="24">
        <f t="shared" si="1"/>
        <v>54.630176842296265</v>
      </c>
    </row>
    <row r="103" spans="1:4" ht="6" customHeight="1" x14ac:dyDescent="0.2">
      <c r="A103" s="8"/>
      <c r="B103" s="9"/>
      <c r="C103" s="9"/>
      <c r="D103" s="10"/>
    </row>
    <row r="104" spans="1:4" ht="6" customHeight="1" x14ac:dyDescent="0.2">
      <c r="A104" s="1"/>
    </row>
    <row r="105" spans="1:4" ht="12.75" customHeight="1" x14ac:dyDescent="0.2">
      <c r="A105" s="2" t="s">
        <v>70</v>
      </c>
    </row>
    <row r="106" spans="1:4" ht="12.75" customHeight="1" x14ac:dyDescent="0.2">
      <c r="A106" s="2" t="s">
        <v>68</v>
      </c>
    </row>
    <row r="107" spans="1:4" ht="12.75" customHeight="1" x14ac:dyDescent="0.2">
      <c r="A107" s="2" t="s">
        <v>69</v>
      </c>
    </row>
  </sheetData>
  <mergeCells count="10">
    <mergeCell ref="B9:B10"/>
    <mergeCell ref="C9:C10"/>
    <mergeCell ref="D9:D10"/>
    <mergeCell ref="B8:C8"/>
    <mergeCell ref="D6:D8"/>
    <mergeCell ref="A1:D1"/>
    <mergeCell ref="A3:D3"/>
    <mergeCell ref="A4:D4"/>
    <mergeCell ref="B6:C6"/>
    <mergeCell ref="B7:C7"/>
  </mergeCells>
  <pageMargins left="0.74803149606299213" right="0.74803149606299213" top="0.98425196850393704" bottom="0.98425196850393704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2017-12-12T15:56:02Z</cp:lastPrinted>
  <dcterms:created xsi:type="dcterms:W3CDTF">1999-03-04T17:28:54Z</dcterms:created>
  <dcterms:modified xsi:type="dcterms:W3CDTF">2018-03-09T18:35:00Z</dcterms:modified>
</cp:coreProperties>
</file>